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MODEL" sheetId="1" r:id="rId1"/>
  </sheets>
  <definedNames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40604.594525463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Bruce Booth</author>
    <author>Booth, Bruce</author>
  </authors>
  <commentList>
    <comment ref="H7" authorId="0">
      <text>
        <r>
          <rPr>
            <b/>
            <sz val="8"/>
            <rFont val="Tahoma"/>
            <family val="2"/>
          </rPr>
          <t>Bruce Booth:</t>
        </r>
        <r>
          <rPr>
            <sz val="8"/>
            <rFont val="Tahoma"/>
            <family val="2"/>
          </rPr>
          <t xml:space="preserve">
Estimate</t>
        </r>
      </text>
    </comment>
    <comment ref="H12" authorId="0">
      <text>
        <r>
          <rPr>
            <b/>
            <sz val="8"/>
            <rFont val="Tahoma"/>
            <family val="2"/>
          </rPr>
          <t>Bruce Booth:</t>
        </r>
        <r>
          <rPr>
            <sz val="8"/>
            <rFont val="Tahoma"/>
            <family val="2"/>
          </rPr>
          <t xml:space="preserve">
Estimate</t>
        </r>
      </text>
    </comment>
    <comment ref="B1" authorId="1">
      <text>
        <r>
          <rPr>
            <b/>
            <sz val="9"/>
            <rFont val="Tahoma"/>
            <family val="2"/>
          </rPr>
          <t>Booth, Bruce:</t>
        </r>
        <r>
          <rPr>
            <sz val="9"/>
            <rFont val="Tahoma"/>
            <family val="2"/>
          </rPr>
          <t xml:space="preserve">
Very simple model.
3/7/2011
</t>
        </r>
      </text>
    </comment>
  </commentList>
</comments>
</file>

<file path=xl/sharedStrings.xml><?xml version="1.0" encoding="utf-8"?>
<sst xmlns="http://schemas.openxmlformats.org/spreadsheetml/2006/main" count="20" uniqueCount="20">
  <si>
    <t>Cost of capital</t>
  </si>
  <si>
    <t>Duration (yrs)</t>
  </si>
  <si>
    <t>Discovery</t>
  </si>
  <si>
    <t>Preclinical</t>
  </si>
  <si>
    <t>Phase I</t>
  </si>
  <si>
    <t>Phase II</t>
  </si>
  <si>
    <t>Phase III</t>
  </si>
  <si>
    <t>Registration</t>
  </si>
  <si>
    <t>Market</t>
  </si>
  <si>
    <t>TOTAL</t>
  </si>
  <si>
    <t>STAGE</t>
  </si>
  <si>
    <t>Number of Cmpds/Projects Required at Stage Entry</t>
  </si>
  <si>
    <t>Tax break</t>
  </si>
  <si>
    <t>Survival rates of projects in phase</t>
  </si>
  <si>
    <t>Cost per phase per project ($M)</t>
  </si>
  <si>
    <t>Total cost, with tax credits ($M)</t>
  </si>
  <si>
    <t>Inputs in Blue</t>
  </si>
  <si>
    <t>Total cost, including paying for failures ($M)</t>
  </si>
  <si>
    <t>Time-adjusted Value at launch ($M)</t>
  </si>
  <si>
    <t>Choose Your Adventure: A Model for Calculating the Cost to Produce an NCE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</si>
</sst>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%"/>
    <numFmt numFmtId="167" formatCode="0.0%"/>
    <numFmt numFmtId="168" formatCode="&quot;$&quot;#,##0.0_);[Red]\(&quot;$&quot;#,##0.0\)"/>
    <numFmt numFmtId="169" formatCode="0.00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000"/>
    <numFmt numFmtId="173" formatCode="_(&quot;$&quot;* #,##0.0_);_(&quot;$&quot;* \(#,##0.0\);_(&quot;$&quot;* &quot;-&quot;?_);_(@_)"/>
  </numFmts>
  <fonts count="50">
    <font>
      <sz val="10"/>
      <name val="Arial"/>
      <family val="0"/>
    </font>
    <font>
      <sz val="10"/>
      <name val="Comic Sans MS"/>
      <family val="4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9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6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6" fontId="0" fillId="0" borderId="10" xfId="0" applyNumberFormat="1" applyBorder="1" applyAlignment="1">
      <alignment/>
    </xf>
    <xf numFmtId="8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/>
    </xf>
    <xf numFmtId="164" fontId="0" fillId="0" borderId="12" xfId="0" applyNumberFormat="1" applyBorder="1" applyAlignment="1">
      <alignment/>
    </xf>
    <xf numFmtId="0" fontId="2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9" fontId="0" fillId="34" borderId="16" xfId="0" applyNumberFormat="1" applyFill="1" applyBorder="1" applyAlignment="1">
      <alignment/>
    </xf>
    <xf numFmtId="171" fontId="0" fillId="0" borderId="0" xfId="44" applyNumberFormat="1" applyFont="1" applyAlignment="1">
      <alignment/>
    </xf>
    <xf numFmtId="164" fontId="0" fillId="0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0" xfId="0" applyNumberFormat="1" applyFont="1" applyFill="1" applyBorder="1" applyAlignment="1">
      <alignment/>
    </xf>
    <xf numFmtId="171" fontId="48" fillId="0" borderId="0" xfId="44" applyNumberFormat="1" applyFont="1" applyBorder="1" applyAlignment="1">
      <alignment/>
    </xf>
    <xf numFmtId="171" fontId="48" fillId="0" borderId="0" xfId="44" applyNumberFormat="1" applyFont="1" applyFill="1" applyBorder="1" applyAlignment="1">
      <alignment/>
    </xf>
    <xf numFmtId="9" fontId="48" fillId="0" borderId="0" xfId="59" applyFont="1" applyFill="1" applyBorder="1" applyAlignment="1">
      <alignment/>
    </xf>
    <xf numFmtId="9" fontId="48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30" fillId="33" borderId="17" xfId="0" applyFont="1" applyFill="1" applyBorder="1" applyAlignment="1">
      <alignment/>
    </xf>
    <xf numFmtId="2" fontId="30" fillId="35" borderId="18" xfId="0" applyNumberFormat="1" applyFont="1" applyFill="1" applyBorder="1" applyAlignment="1">
      <alignment wrapText="1"/>
    </xf>
    <xf numFmtId="2" fontId="30" fillId="35" borderId="19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0" fontId="10" fillId="33" borderId="20" xfId="0" applyFont="1" applyFill="1" applyBorder="1" applyAlignment="1">
      <alignment/>
    </xf>
    <xf numFmtId="6" fontId="10" fillId="35" borderId="21" xfId="0" applyNumberFormat="1" applyFont="1" applyFill="1" applyBorder="1" applyAlignment="1">
      <alignment/>
    </xf>
    <xf numFmtId="0" fontId="9" fillId="35" borderId="21" xfId="0" applyFont="1" applyFill="1" applyBorder="1" applyAlignment="1">
      <alignment/>
    </xf>
    <xf numFmtId="6" fontId="9" fillId="35" borderId="21" xfId="0" applyNumberFormat="1" applyFont="1" applyFill="1" applyBorder="1" applyAlignment="1">
      <alignment/>
    </xf>
    <xf numFmtId="165" fontId="9" fillId="35" borderId="21" xfId="42" applyNumberFormat="1" applyFont="1" applyFill="1" applyBorder="1" applyAlignment="1">
      <alignment/>
    </xf>
    <xf numFmtId="6" fontId="10" fillId="35" borderId="22" xfId="0" applyNumberFormat="1" applyFont="1" applyFill="1" applyBorder="1" applyAlignment="1">
      <alignment/>
    </xf>
    <xf numFmtId="9" fontId="9" fillId="35" borderId="2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3.28125" style="0" customWidth="1"/>
    <col min="2" max="2" width="14.421875" style="0" customWidth="1"/>
    <col min="3" max="3" width="12.28125" style="0" customWidth="1"/>
    <col min="4" max="4" width="15.00390625" style="0" customWidth="1"/>
    <col min="5" max="5" width="15.7109375" style="0" bestFit="1" customWidth="1"/>
    <col min="6" max="6" width="13.57421875" style="0" customWidth="1"/>
    <col min="7" max="7" width="12.140625" style="0" customWidth="1"/>
    <col min="8" max="8" width="12.421875" style="0" customWidth="1"/>
    <col min="9" max="9" width="14.00390625" style="0" bestFit="1" customWidth="1"/>
  </cols>
  <sheetData>
    <row r="1" ht="24.75" customHeight="1">
      <c r="B1" s="5" t="s">
        <v>19</v>
      </c>
    </row>
    <row r="2" ht="14.25" customHeight="1" thickBot="1">
      <c r="B2" s="5"/>
    </row>
    <row r="3" spans="3:9" ht="15">
      <c r="C3" s="3"/>
      <c r="D3" s="1"/>
      <c r="F3" s="2"/>
      <c r="G3" s="17" t="s">
        <v>12</v>
      </c>
      <c r="I3" s="17" t="s">
        <v>0</v>
      </c>
    </row>
    <row r="4" spans="2:9" ht="13.5" thickBot="1">
      <c r="B4" s="28"/>
      <c r="C4" s="4"/>
      <c r="E4" s="24" t="s">
        <v>16</v>
      </c>
      <c r="G4" s="18">
        <v>0.39</v>
      </c>
      <c r="I4" s="18">
        <v>0.08</v>
      </c>
    </row>
    <row r="5" spans="2:3" ht="13.5" thickBot="1">
      <c r="B5" s="5"/>
      <c r="C5" s="4"/>
    </row>
    <row r="6" spans="1:9" ht="75">
      <c r="A6" s="29"/>
      <c r="B6" s="30" t="s">
        <v>10</v>
      </c>
      <c r="C6" s="31" t="s">
        <v>13</v>
      </c>
      <c r="D6" s="31" t="s">
        <v>14</v>
      </c>
      <c r="E6" s="31" t="s">
        <v>11</v>
      </c>
      <c r="F6" s="31" t="s">
        <v>17</v>
      </c>
      <c r="G6" s="31" t="s">
        <v>15</v>
      </c>
      <c r="H6" s="31" t="s">
        <v>1</v>
      </c>
      <c r="I6" s="32" t="s">
        <v>18</v>
      </c>
    </row>
    <row r="7" spans="2:11" ht="12.75">
      <c r="B7" s="13" t="s">
        <v>2</v>
      </c>
      <c r="C7" s="27"/>
      <c r="D7" s="24">
        <v>5</v>
      </c>
      <c r="E7" s="20"/>
      <c r="F7" s="7">
        <f>E8*D7</f>
        <v>49.62503078612846</v>
      </c>
      <c r="G7" s="7">
        <f aca="true" t="shared" si="0" ref="G7:G12">F7*(1-$G$4)</f>
        <v>30.27126877953836</v>
      </c>
      <c r="H7" s="22">
        <v>2</v>
      </c>
      <c r="I7" s="14">
        <f>(1+$I$4)^(H7/2+SUM(H8:H$12))*G7</f>
        <v>60.512406358619145</v>
      </c>
      <c r="J7" s="12"/>
      <c r="K7" s="19"/>
    </row>
    <row r="8" spans="2:11" ht="12.75">
      <c r="B8" s="13" t="s">
        <v>3</v>
      </c>
      <c r="C8" s="26">
        <v>0.67</v>
      </c>
      <c r="D8" s="25">
        <v>3</v>
      </c>
      <c r="E8" s="20">
        <f>E9/C8</f>
        <v>9.925006157225692</v>
      </c>
      <c r="F8" s="21">
        <f>E8*D8</f>
        <v>29.775018471677075</v>
      </c>
      <c r="G8" s="7">
        <f t="shared" si="0"/>
        <v>18.162761267723017</v>
      </c>
      <c r="H8" s="23">
        <v>1</v>
      </c>
      <c r="I8" s="14">
        <f>(1+$I$4)^(H8/2+SUM(H9:H$12))*G8</f>
        <v>32.34893898190814</v>
      </c>
      <c r="J8" s="8"/>
      <c r="K8" s="19"/>
    </row>
    <row r="9" spans="2:11" ht="12.75">
      <c r="B9" s="13" t="s">
        <v>4</v>
      </c>
      <c r="C9" s="26">
        <v>0.67</v>
      </c>
      <c r="D9" s="25">
        <v>7.5</v>
      </c>
      <c r="E9" s="20">
        <f>E10/C9</f>
        <v>6.6497541253412145</v>
      </c>
      <c r="F9" s="21">
        <f>E9*D9</f>
        <v>49.87315594005911</v>
      </c>
      <c r="G9" s="7">
        <f t="shared" si="0"/>
        <v>30.422625123436056</v>
      </c>
      <c r="H9" s="23">
        <v>1.5</v>
      </c>
      <c r="I9" s="14">
        <f>(1+$I$4)^(H9/2+SUM(H10:H$12))*G9</f>
        <v>49.214735770218724</v>
      </c>
      <c r="J9" s="8"/>
      <c r="K9" s="19"/>
    </row>
    <row r="10" spans="2:11" ht="12.75">
      <c r="B10" s="13" t="s">
        <v>5</v>
      </c>
      <c r="C10" s="26">
        <v>0.5</v>
      </c>
      <c r="D10" s="25">
        <v>20</v>
      </c>
      <c r="E10" s="20">
        <f>E11/C10</f>
        <v>4.455335263978614</v>
      </c>
      <c r="F10" s="21">
        <f>E10*D10</f>
        <v>89.10670527957228</v>
      </c>
      <c r="G10" s="7">
        <f t="shared" si="0"/>
        <v>54.35509022053909</v>
      </c>
      <c r="H10" s="23">
        <v>1.5</v>
      </c>
      <c r="I10" s="14">
        <f>(1+$I$4)^(H10/2+SUM(H11:H$12))*G10</f>
        <v>78.34351618589092</v>
      </c>
      <c r="J10" s="8"/>
      <c r="K10" s="19"/>
    </row>
    <row r="11" spans="2:11" ht="12.75">
      <c r="B11" s="13" t="s">
        <v>6</v>
      </c>
      <c r="C11" s="26">
        <v>0.67</v>
      </c>
      <c r="D11" s="25">
        <v>50</v>
      </c>
      <c r="E11" s="20">
        <f>E12/C11</f>
        <v>2.227667631989307</v>
      </c>
      <c r="F11" s="21">
        <f>E11*D11</f>
        <v>111.38338159946535</v>
      </c>
      <c r="G11" s="7">
        <f t="shared" si="0"/>
        <v>67.94386277567386</v>
      </c>
      <c r="H11" s="23">
        <v>3</v>
      </c>
      <c r="I11" s="14">
        <f>(1+$I$4)^(H11/2+SUM(H12:H$12))*G11</f>
        <v>82.35872651738605</v>
      </c>
      <c r="J11" s="8"/>
      <c r="K11" s="19"/>
    </row>
    <row r="12" spans="2:11" ht="12.75">
      <c r="B12" s="13" t="s">
        <v>7</v>
      </c>
      <c r="C12" s="27">
        <v>0.67</v>
      </c>
      <c r="D12" s="24">
        <v>3</v>
      </c>
      <c r="E12" s="8">
        <f>E13/C12</f>
        <v>1.4925373134328357</v>
      </c>
      <c r="F12" s="7">
        <f>E12*D12</f>
        <v>4.477611940298507</v>
      </c>
      <c r="G12" s="7">
        <f t="shared" si="0"/>
        <v>2.731343283582089</v>
      </c>
      <c r="H12" s="22">
        <v>1</v>
      </c>
      <c r="I12" s="14">
        <f>(1+$I$4)^(H12/2+SUM(H$12:H13))*G12</f>
        <v>3.065574820369369</v>
      </c>
      <c r="J12" s="8"/>
      <c r="K12" s="19"/>
    </row>
    <row r="13" spans="2:11" ht="12.75">
      <c r="B13" s="15" t="s">
        <v>8</v>
      </c>
      <c r="C13" s="6"/>
      <c r="D13" s="9"/>
      <c r="E13" s="6">
        <v>1</v>
      </c>
      <c r="F13" s="10"/>
      <c r="G13" s="10"/>
      <c r="H13" s="11"/>
      <c r="I13" s="16"/>
      <c r="K13" s="19"/>
    </row>
    <row r="14" spans="2:9" s="33" customFormat="1" ht="18.75" thickBot="1">
      <c r="B14" s="34" t="s">
        <v>9</v>
      </c>
      <c r="C14" s="40">
        <f>C8*C9*C10*C11*C12</f>
        <v>0.10075560500000003</v>
      </c>
      <c r="D14" s="35">
        <f>SUM(D7:D13)</f>
        <v>88.5</v>
      </c>
      <c r="E14" s="36"/>
      <c r="F14" s="35">
        <f>SUM(F7:F13)</f>
        <v>334.24090401720076</v>
      </c>
      <c r="G14" s="37">
        <f>SUM(G7:G13)</f>
        <v>203.88695145049246</v>
      </c>
      <c r="H14" s="38">
        <f>SUM(H7:H13)</f>
        <v>10</v>
      </c>
      <c r="I14" s="39">
        <f>SUM(I7:I13)</f>
        <v>305.84389863439236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McKinsey &amp;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Partner, Atas Venture</dc:title>
  <dc:subject/>
  <dc:creator>Bruce Booth</dc:creator>
  <cp:keywords/>
  <dc:description/>
  <cp:lastModifiedBy>Booth, Bruce</cp:lastModifiedBy>
  <cp:lastPrinted>2002-01-30T18:22:25Z</cp:lastPrinted>
  <dcterms:created xsi:type="dcterms:W3CDTF">2002-01-29T20:52:20Z</dcterms:created>
  <dcterms:modified xsi:type="dcterms:W3CDTF">2011-03-09T20:35:17Z</dcterms:modified>
  <cp:category/>
  <cp:version/>
  <cp:contentType/>
  <cp:contentStatus/>
</cp:coreProperties>
</file>